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<sst xmlns="http://schemas.openxmlformats.org/spreadsheetml/2006/main" count="191" uniqueCount="123">
  <si>
    <t>Φορέας : ΔΗΜΟΣ ΚΗΦΙΣΙΑΣ</t>
  </si>
  <si>
    <t>ΠΡΟΣΛΗΨΗ ΠΡΟΣΩΠΙΚΟΥ ΜΕ ΣΥΜΒΑΣΗ ΟΡΙΣΜΕΝΟΥ ΧΡΟΝΟΥ</t>
  </si>
  <si>
    <t>Προκήρυξη :</t>
  </si>
  <si>
    <t xml:space="preserve">Υπηρεσία : ΔΙΕΥΘΥΝΣΗ ΔΙΟΙΚΗΤΙΚΩΝ                                                </t>
  </si>
  <si>
    <t>ΠΙΝΑΚΑΣ ΚΑΤΑΤΑΞΗΣ &amp; ΒΑΘΜΟΛΟΓΙΑΣ</t>
  </si>
  <si>
    <t>Υπ' αριθμ. Σ.Ο.Χ. : 2/2022</t>
  </si>
  <si>
    <t>Έδρα Υπηρεσίας : ΕΜ.ΜΠΕΝΑΚΗ 3 ΚΗΦΙΣΙΑ</t>
  </si>
  <si>
    <t>ΥΠΟΨΗΦΙΩΝ ΚΑΤΗΓΟΡΙΑΣ ΔΕ</t>
  </si>
  <si>
    <t>Διάρκεια Σύμβασης :  8 ΜΗΝΕΣ</t>
  </si>
  <si>
    <t>ΚΩΔΙΚΟΣ ΘΕΣΗΣ : 103</t>
  </si>
  <si>
    <t>Ειδικότητα :  ΔΕ ΟΔΗΓΩΝ_Δ_ΚΑΤΗΓΟΡΙΑΣ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</si>
  <si>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</si>
  <si>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</si>
  <si>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</si>
  <si>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</si>
  <si>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</si>
  <si>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</si>
  <si>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</si>
  <si>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</si>
  <si>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</si>
  <si>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</si>
  <si>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</si>
  <si>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</si>
  <si>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</si>
  <si>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</si>
  <si>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</si>
  <si>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</si>
  <si>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</si>
  <si>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</si>
  <si>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</si>
  <si>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</si>
  <si>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</si>
  <si>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ΔΕΥΤΕΡΟΣ ΤΙΤΛΟΣ (Ναι εάν ισχύει)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</si>
  <si>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</si>
  <si>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</si>
  <si>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</si>
  <si>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</si>
  <si>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</si>
  <si>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</si>
  <si>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</si>
  <si>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</si>
  <si>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</si>
  <si>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</si>
  <si>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</si>
  <si>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</si>
  <si>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</si>
  <si>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</si>
  <si>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</si>
  <si>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</si>
  <si>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</si>
  <si>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</si>
  <si>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</si>
  <si>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</si>
  <si>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</si>
  <si>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</si>
  <si>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</si>
  <si>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</si>
  <si>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</si>
  <si>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ΧΡΙΣΤΟΔΟΥΛΑΚΟΣ</t>
  </si>
  <si>
    <t>ΗΛΙΑΣ - ΛΟΥΗΣ</t>
  </si>
  <si>
    <t>ΛΥΚΟΥΡΓΟΣ</t>
  </si>
  <si>
    <t>ΑΚ 372960</t>
  </si>
  <si>
    <t>ΟΧΙ</t>
  </si>
  <si>
    <t>ΝΑΙ</t>
  </si>
  <si>
    <t>ΧΩΡΙΑΝΟΠΟΥΛΟΣ</t>
  </si>
  <si>
    <t>ΝΙΚΟΛΑΟΣ</t>
  </si>
  <si>
    <t>ΙΩΑΝΝΗΣ</t>
  </si>
  <si>
    <t>ΑΒ 608643</t>
  </si>
  <si>
    <t>ΔΙΟΝΥΣΙΟΥ</t>
  </si>
  <si>
    <t>ΘΕΟΔΩΡΟΣ</t>
  </si>
  <si>
    <t>ΑΟ 606234</t>
  </si>
  <si>
    <t>ΤΣΑΧΤΙΔΗΣ</t>
  </si>
  <si>
    <t>ΚΩΝΣΤΑΝΤΙΝΟΣ</t>
  </si>
  <si>
    <t>ΓΕΩΡΓΙΟΣ</t>
  </si>
  <si>
    <t>Χ 585525</t>
  </si>
  <si>
    <t>Α</t>
  </si>
  <si>
    <t>ΖΑΧΟΣ</t>
  </si>
  <si>
    <t>ΑΘΑΝΑΣΙΟΣ</t>
  </si>
  <si>
    <t>ΚΙΜΩΝ</t>
  </si>
  <si>
    <t>ΑΗ 010998</t>
  </si>
  <si>
    <t>ΑΤΜΑΤΣΙΔΗΣ</t>
  </si>
  <si>
    <t>ΑΗ 532381</t>
  </si>
  <si>
    <t>ΠΑΠΑΖΗΣΗΣ</t>
  </si>
  <si>
    <t>ΒΑΣΙΛΕΙΟΣ</t>
  </si>
  <si>
    <t>ΕΜΜΑΝΟΥΗΛ</t>
  </si>
  <si>
    <t>ΑΑ 083288</t>
  </si>
  <si>
    <t>ΠΑΤΣΟΥΡΑΣ</t>
  </si>
  <si>
    <t>ΚΟΣΜΑΣ</t>
  </si>
  <si>
    <t>ΑΟ 477538</t>
  </si>
  <si>
    <t>ΜΠΑΡΔΗ</t>
  </si>
  <si>
    <t>ΠΥΡΡΟ</t>
  </si>
  <si>
    <t>ΠΑΝΤΗ</t>
  </si>
  <si>
    <t>ΑΜ 072385</t>
  </si>
  <si>
    <t>ΠΑΠΑΛΙΑΝΟΣ</t>
  </si>
  <si>
    <t>ΠΕΤΡΟΣ</t>
  </si>
  <si>
    <t>Χ 431641</t>
  </si>
  <si>
    <t>ΔΑΜΟΥΛΙΑΝΟΣ</t>
  </si>
  <si>
    <t>ΑΝΔΡΕΑΣ</t>
  </si>
  <si>
    <t>ΣΠΥΡΙΔΩΝ</t>
  </si>
  <si>
    <t>ΑΙ 236784</t>
  </si>
  <si>
    <t>ΖΗΛΕΜΕΝΟΣ</t>
  </si>
  <si>
    <t>ΕΥΑΓΓΕΛΟΣ</t>
  </si>
  <si>
    <t>ΑΗ 569251</t>
  </si>
  <si>
    <t>ΜΗΛΙΩΤΗΣ</t>
  </si>
  <si>
    <t>ΔΗΜΗΤΡΙΟΣ</t>
  </si>
  <si>
    <t>ΧΡΗΣΤΟΣ</t>
  </si>
  <si>
    <t>ΑΟ 880240</t>
  </si>
  <si>
    <t>ΚΑΡΔΑΡΑ</t>
  </si>
  <si>
    <t>ΜΑΡΙΑ</t>
  </si>
  <si>
    <t>ΑΜ 043666</t>
  </si>
  <si>
    <t>ΧΡΙΣΤΟΔΟΥΛΟΠΟΥΛΟΣ</t>
  </si>
  <si>
    <t>ΠΑΝΑΓΙΩΤΗΣ</t>
  </si>
  <si>
    <t>ΑΙ 096985</t>
  </si>
  <si>
    <t>ΓΙΑΛΑΜΑΣ</t>
  </si>
  <si>
    <t>ΜΙΧΑΗΛ</t>
  </si>
  <si>
    <t>Χ 891822</t>
  </si>
  <si>
    <t>ΚΑΤΣΙΡΟΥΜΠΑΣ</t>
  </si>
  <si>
    <t>ΑΕ 451380</t>
  </si>
  <si>
    <t>ΠΑΣΧΑΛΗΣ</t>
  </si>
  <si>
    <t>ΣΠΥΡΟ</t>
  </si>
  <si>
    <t>ΑΝ 030799</t>
  </si>
  <si>
    <t>Ο ΔΗΜΑΡΧΟΣ</t>
  </si>
  <si>
    <t>ΓΙΩΡΓΟΣ Θ. ΘΩΜΑΚΟΣ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</si>
</sst>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18">
    <font>
      <sz val="10"/>
      <name val="Arial Greek"/>
      <family val="0"/>
    </font>
    <font>
      <b/>
      <sz val="10"/>
      <color indexed="10"/>
      <name val="Arial Greek"/>
      <family val="0"/>
    </font>
    <font>
      <sz val="10"/>
      <color indexed="12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sz val="9"/>
      <color indexed="10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7"/>
      <color indexed="12"/>
      <name val="Arial Greek"/>
      <family val="0"/>
    </font>
    <font>
      <sz val="8"/>
      <name val="Arial Greek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1" fontId="3" fillId="0" borderId="8" xfId="0" applyNumberFormat="1" applyFont="1" applyFill="1" applyBorder="1" applyAlignment="1" applyProtection="1">
      <alignment horizontal="center"/>
      <protection locked="0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center" vertical="center" textRotation="90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49" fontId="8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" borderId="7" xfId="0" applyNumberFormat="1" applyFont="1" applyFill="1" applyBorder="1" applyAlignment="1" applyProtection="1">
      <alignment horizontal="center" vertical="center" textRotation="90"/>
      <protection locked="0"/>
    </xf>
    <xf numFmtId="0" fontId="12" fillId="5" borderId="5" xfId="0" applyFont="1" applyFill="1" applyBorder="1" applyAlignment="1" applyProtection="1">
      <alignment horizontal="center" vertical="center" textRotation="90"/>
      <protection locked="0"/>
    </xf>
    <xf numFmtId="164" fontId="7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10" xfId="0" applyFont="1" applyFill="1" applyBorder="1" applyAlignment="1" applyProtection="1">
      <alignment horizontal="center" vertical="center" textRotation="90" wrapText="1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11" fillId="3" borderId="5" xfId="0" applyFont="1" applyFill="1" applyBorder="1" applyAlignment="1" applyProtection="1">
      <alignment horizontal="center" vertical="center" textRotation="90" wrapText="1"/>
      <protection locked="0"/>
    </xf>
    <xf numFmtId="0" fontId="12" fillId="5" borderId="14" xfId="0" applyFont="1" applyFill="1" applyBorder="1" applyAlignment="1" applyProtection="1">
      <alignment horizontal="center" vertical="center" textRotation="90"/>
      <protection locked="0"/>
    </xf>
    <xf numFmtId="16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textRotation="90" wrapText="1"/>
      <protection locked="0"/>
    </xf>
    <xf numFmtId="0" fontId="12" fillId="5" borderId="15" xfId="0" applyFont="1" applyFill="1" applyBorder="1" applyAlignment="1" applyProtection="1">
      <alignment horizontal="center" vertical="center" textRotation="90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0" fontId="17" fillId="2" borderId="10" xfId="0" applyFont="1" applyFill="1" applyBorder="1" applyAlignment="1">
      <alignment/>
    </xf>
    <xf numFmtId="49" fontId="0" fillId="2" borderId="10" xfId="0" applyNumberFormat="1" applyFill="1" applyBorder="1" applyAlignment="1">
      <alignment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4" fontId="2" fillId="2" borderId="10" xfId="0" applyNumberFormat="1" applyFon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hidden="1"/>
    </xf>
    <xf numFmtId="4" fontId="0" fillId="3" borderId="10" xfId="0" applyNumberFormat="1" applyFill="1" applyBorder="1" applyAlignment="1" applyProtection="1">
      <alignment horizontal="center"/>
      <protection hidden="1"/>
    </xf>
    <xf numFmtId="1" fontId="0" fillId="6" borderId="10" xfId="0" applyNumberFormat="1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1" fontId="0" fillId="4" borderId="10" xfId="0" applyNumberFormat="1" applyFont="1" applyFill="1" applyBorder="1" applyAlignment="1" applyProtection="1">
      <alignment horizontal="center"/>
      <protection hidden="1"/>
    </xf>
    <xf numFmtId="4" fontId="0" fillId="4" borderId="1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1" fontId="0" fillId="3" borderId="0" xfId="0" applyNumberForma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2.25390625" style="0" bestFit="1" customWidth="1"/>
    <col min="3" max="3" width="15.125" style="0" bestFit="1" customWidth="1"/>
    <col min="4" max="4" width="13.375" style="0" customWidth="1"/>
    <col min="5" max="5" width="11.875" style="0" customWidth="1"/>
    <col min="6" max="6" width="7.125" style="0" customWidth="1"/>
    <col min="7" max="7" width="6.75390625" style="0" customWidth="1"/>
    <col min="8" max="8" width="7.00390625" style="0" customWidth="1"/>
    <col min="9" max="9" width="6.375" style="0" customWidth="1"/>
    <col min="10" max="10" width="6.75390625" style="0" customWidth="1"/>
    <col min="11" max="11" width="7.25390625" style="0" customWidth="1"/>
    <col min="12" max="12" width="6.00390625" style="0" customWidth="1"/>
    <col min="13" max="13" width="5.875" style="0" customWidth="1"/>
    <col min="14" max="14" width="6.625" style="0" customWidth="1"/>
    <col min="16" max="17" width="6.375" style="0" customWidth="1"/>
    <col min="18" max="18" width="5.75390625" style="0" customWidth="1"/>
    <col min="19" max="19" width="6.875" style="0" customWidth="1"/>
    <col min="20" max="20" width="6.125" style="0" customWidth="1"/>
    <col min="21" max="25" width="5.75390625" style="0" customWidth="1"/>
    <col min="27" max="30" width="5.75390625" style="0" customWidth="1"/>
    <col min="31" max="33" width="0" style="0" hidden="1" customWidth="1"/>
    <col min="35" max="35" width="5.75390625" style="83" customWidth="1"/>
    <col min="45" max="50" width="0" style="0" hidden="1" customWidth="1"/>
  </cols>
  <sheetData>
    <row r="1" spans="1:35" ht="12.75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79"/>
    </row>
    <row r="2" spans="1:35" ht="12.75">
      <c r="A2" s="9"/>
      <c r="B2" s="10" t="s">
        <v>0</v>
      </c>
      <c r="C2" s="11"/>
      <c r="D2" s="12"/>
      <c r="E2" s="13"/>
      <c r="F2" s="14"/>
      <c r="G2" s="14"/>
      <c r="H2" s="14"/>
      <c r="I2" s="15" t="s">
        <v>1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7"/>
      <c r="W2" s="17"/>
      <c r="X2" s="17"/>
      <c r="Y2" s="16"/>
      <c r="Z2" s="18" t="s">
        <v>2</v>
      </c>
      <c r="AA2" s="8"/>
      <c r="AB2" s="8"/>
      <c r="AC2" s="8"/>
      <c r="AD2" s="8"/>
      <c r="AE2" s="8"/>
      <c r="AF2" s="8"/>
      <c r="AG2" s="8"/>
      <c r="AH2" s="8"/>
      <c r="AI2" s="80"/>
    </row>
    <row r="3" spans="1:35" ht="12.75">
      <c r="A3" s="19"/>
      <c r="B3" s="20" t="s">
        <v>3</v>
      </c>
      <c r="C3" s="21"/>
      <c r="D3" s="22"/>
      <c r="E3" s="23"/>
      <c r="F3" s="24"/>
      <c r="G3" s="24"/>
      <c r="H3" s="24"/>
      <c r="I3" s="25" t="s">
        <v>4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6"/>
      <c r="V3" s="26" t="s">
        <v>5</v>
      </c>
      <c r="W3" s="27"/>
      <c r="X3" s="27"/>
      <c r="Y3" s="28"/>
      <c r="Z3" s="29"/>
      <c r="AA3" s="8"/>
      <c r="AB3" s="8"/>
      <c r="AC3" s="8"/>
      <c r="AD3" s="8"/>
      <c r="AE3" s="8"/>
      <c r="AF3" s="8"/>
      <c r="AG3" s="8"/>
      <c r="AH3" s="8"/>
      <c r="AI3" s="80"/>
    </row>
    <row r="4" spans="1:35" ht="12.75">
      <c r="A4" s="30"/>
      <c r="B4" s="20" t="s">
        <v>6</v>
      </c>
      <c r="C4" s="21"/>
      <c r="D4" s="22"/>
      <c r="E4" s="23"/>
      <c r="F4" s="31"/>
      <c r="G4" s="31"/>
      <c r="H4" s="31"/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  <c r="V4" s="33"/>
      <c r="W4" s="33"/>
      <c r="X4" s="33"/>
      <c r="Y4" s="33"/>
      <c r="Z4" s="33"/>
      <c r="AA4" s="8"/>
      <c r="AB4" s="8"/>
      <c r="AC4" s="8"/>
      <c r="AD4" s="8"/>
      <c r="AE4" s="8"/>
      <c r="AF4" s="8"/>
      <c r="AG4" s="8"/>
      <c r="AH4" s="8"/>
      <c r="AI4" s="80"/>
    </row>
    <row r="5" spans="1:35" ht="12.75">
      <c r="A5" s="30"/>
      <c r="B5" s="34" t="s">
        <v>8</v>
      </c>
      <c r="C5" s="35"/>
      <c r="D5" s="36"/>
      <c r="E5" s="23"/>
      <c r="F5" s="37"/>
      <c r="G5" s="37"/>
      <c r="H5" s="37"/>
      <c r="I5" s="38" t="s">
        <v>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3"/>
      <c r="V5" s="33"/>
      <c r="W5" s="33"/>
      <c r="X5" s="33"/>
      <c r="Y5" s="33"/>
      <c r="Z5" s="33"/>
      <c r="AA5" s="8"/>
      <c r="AB5" s="8"/>
      <c r="AC5" s="8"/>
      <c r="AD5" s="8"/>
      <c r="AE5" s="8"/>
      <c r="AF5" s="8"/>
      <c r="AG5" s="8"/>
      <c r="AH5" s="8"/>
      <c r="AI5" s="80"/>
    </row>
    <row r="6" spans="1:35" ht="12.75">
      <c r="A6" s="30"/>
      <c r="B6" s="39"/>
      <c r="C6" s="39"/>
      <c r="D6" s="39"/>
      <c r="E6" s="39"/>
      <c r="F6" s="40"/>
      <c r="G6" s="40"/>
      <c r="H6" s="40"/>
      <c r="I6" s="41" t="s">
        <v>10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39"/>
      <c r="W6" s="39"/>
      <c r="X6" s="39"/>
      <c r="Y6" s="39"/>
      <c r="Z6" s="39"/>
      <c r="AA6" s="8"/>
      <c r="AB6" s="8"/>
      <c r="AC6" s="8"/>
      <c r="AD6" s="8"/>
      <c r="AE6" s="8"/>
      <c r="AF6" s="8"/>
      <c r="AG6" s="8"/>
      <c r="AH6" s="8"/>
      <c r="AI6" s="81"/>
    </row>
    <row r="7" spans="1:35" ht="13.5" customHeight="1">
      <c r="A7" s="43" t="s">
        <v>11</v>
      </c>
      <c r="B7" s="43" t="s">
        <v>12</v>
      </c>
      <c r="C7" s="43" t="s">
        <v>13</v>
      </c>
      <c r="D7" s="44" t="s">
        <v>14</v>
      </c>
      <c r="E7" s="43" t="s">
        <v>15</v>
      </c>
      <c r="F7" s="45" t="s">
        <v>16</v>
      </c>
      <c r="G7" s="45" t="s">
        <v>17</v>
      </c>
      <c r="H7" s="45" t="s">
        <v>18</v>
      </c>
      <c r="I7" s="46" t="s">
        <v>19</v>
      </c>
      <c r="J7" s="47"/>
      <c r="K7" s="47"/>
      <c r="L7" s="47"/>
      <c r="M7" s="47"/>
      <c r="N7" s="47"/>
      <c r="O7" s="47"/>
      <c r="P7" s="47"/>
      <c r="Q7" s="47"/>
      <c r="R7" s="47"/>
      <c r="S7" s="48"/>
      <c r="T7" s="49" t="s">
        <v>20</v>
      </c>
      <c r="U7" s="50"/>
      <c r="V7" s="50"/>
      <c r="W7" s="50"/>
      <c r="X7" s="50"/>
      <c r="Y7" s="50"/>
      <c r="Z7" s="50"/>
      <c r="AA7" s="50"/>
      <c r="AB7" s="50"/>
      <c r="AC7" s="50"/>
      <c r="AD7" s="51"/>
      <c r="AE7" s="52" t="s">
        <v>21</v>
      </c>
      <c r="AF7" s="53"/>
      <c r="AG7" s="54" t="s">
        <v>22</v>
      </c>
      <c r="AH7" s="55" t="s">
        <v>23</v>
      </c>
      <c r="AI7" s="56" t="s">
        <v>24</v>
      </c>
    </row>
    <row r="8" spans="1:35" ht="157.5" customHeight="1">
      <c r="A8" s="43"/>
      <c r="B8" s="43"/>
      <c r="C8" s="43"/>
      <c r="D8" s="44"/>
      <c r="E8" s="43"/>
      <c r="F8" s="45"/>
      <c r="G8" s="45"/>
      <c r="H8" s="45"/>
      <c r="I8" s="57" t="s">
        <v>25</v>
      </c>
      <c r="J8" s="57" t="s">
        <v>26</v>
      </c>
      <c r="K8" s="58" t="s">
        <v>27</v>
      </c>
      <c r="L8" s="58" t="s">
        <v>28</v>
      </c>
      <c r="M8" s="58" t="s">
        <v>29</v>
      </c>
      <c r="N8" s="58" t="s">
        <v>30</v>
      </c>
      <c r="O8" s="58" t="s">
        <v>31</v>
      </c>
      <c r="P8" s="58" t="s">
        <v>32</v>
      </c>
      <c r="Q8" s="58" t="s">
        <v>33</v>
      </c>
      <c r="R8" s="58" t="s">
        <v>34</v>
      </c>
      <c r="S8" s="58" t="s">
        <v>35</v>
      </c>
      <c r="T8" s="59" t="s">
        <v>36</v>
      </c>
      <c r="U8" s="59" t="s">
        <v>37</v>
      </c>
      <c r="V8" s="59" t="s">
        <v>38</v>
      </c>
      <c r="W8" s="59" t="s">
        <v>39</v>
      </c>
      <c r="X8" s="59" t="s">
        <v>40</v>
      </c>
      <c r="Y8" s="59" t="s">
        <v>41</v>
      </c>
      <c r="Z8" s="59" t="s">
        <v>42</v>
      </c>
      <c r="AA8" s="59" t="s">
        <v>43</v>
      </c>
      <c r="AB8" s="60" t="s">
        <v>44</v>
      </c>
      <c r="AC8" s="60" t="s">
        <v>45</v>
      </c>
      <c r="AD8" s="60" t="s">
        <v>46</v>
      </c>
      <c r="AE8" s="52"/>
      <c r="AF8" s="53"/>
      <c r="AG8" s="54"/>
      <c r="AH8" s="55"/>
      <c r="AI8" s="61"/>
    </row>
    <row r="9" spans="1:35" ht="18" customHeight="1">
      <c r="A9" s="43"/>
      <c r="B9" s="43"/>
      <c r="C9" s="43"/>
      <c r="D9" s="44"/>
      <c r="E9" s="43"/>
      <c r="F9" s="45"/>
      <c r="G9" s="45"/>
      <c r="H9" s="45"/>
      <c r="I9" s="62" t="s">
        <v>47</v>
      </c>
      <c r="J9" s="63" t="s">
        <v>48</v>
      </c>
      <c r="K9" s="63" t="s">
        <v>49</v>
      </c>
      <c r="L9" s="63" t="s">
        <v>50</v>
      </c>
      <c r="M9" s="63" t="s">
        <v>51</v>
      </c>
      <c r="N9" s="63" t="s">
        <v>52</v>
      </c>
      <c r="O9" s="63" t="s">
        <v>53</v>
      </c>
      <c r="P9" s="63" t="s">
        <v>54</v>
      </c>
      <c r="Q9" s="63" t="s">
        <v>55</v>
      </c>
      <c r="R9" s="63" t="s">
        <v>56</v>
      </c>
      <c r="S9" s="63" t="s">
        <v>57</v>
      </c>
      <c r="T9" s="59"/>
      <c r="U9" s="59"/>
      <c r="V9" s="59"/>
      <c r="W9" s="59"/>
      <c r="X9" s="59"/>
      <c r="Y9" s="59"/>
      <c r="Z9" s="59"/>
      <c r="AA9" s="59"/>
      <c r="AB9" s="64"/>
      <c r="AC9" s="64"/>
      <c r="AD9" s="64"/>
      <c r="AE9" s="52"/>
      <c r="AF9" s="53"/>
      <c r="AG9" s="54"/>
      <c r="AH9" s="55"/>
      <c r="AI9" s="65"/>
    </row>
    <row r="10" spans="1:52" ht="19.5" customHeight="1">
      <c r="A10" s="66">
        <v>1</v>
      </c>
      <c r="B10" s="67" t="s">
        <v>58</v>
      </c>
      <c r="C10" s="67" t="s">
        <v>59</v>
      </c>
      <c r="D10" s="68" t="s">
        <v>60</v>
      </c>
      <c r="E10" s="69" t="s">
        <v>61</v>
      </c>
      <c r="F10" s="70" t="s">
        <v>62</v>
      </c>
      <c r="G10" s="70" t="s">
        <v>62</v>
      </c>
      <c r="H10" s="70">
        <v>1</v>
      </c>
      <c r="I10" s="71">
        <v>4</v>
      </c>
      <c r="J10" s="70"/>
      <c r="K10" s="70"/>
      <c r="L10" s="70" t="s">
        <v>63</v>
      </c>
      <c r="M10" s="70"/>
      <c r="N10" s="70">
        <v>2</v>
      </c>
      <c r="O10" s="72">
        <v>18.5</v>
      </c>
      <c r="P10" s="70" t="s">
        <v>63</v>
      </c>
      <c r="Q10" s="70">
        <v>127</v>
      </c>
      <c r="R10" s="70"/>
      <c r="S10" s="70"/>
      <c r="T10" s="73">
        <f aca="true" t="shared" si="0" ref="T10:T27">IF(AV10&gt;AW10,AV10,"")</f>
        <v>200</v>
      </c>
      <c r="U10" s="73">
        <f aca="true" t="shared" si="1" ref="U10:U27">IF(AW10&gt;AV10,AW10,"")</f>
      </c>
      <c r="V10" s="73" t="str">
        <f aca="true" t="shared" si="2" ref="V10:V27">IF(K10="ΝΑΙ",300," ")</f>
        <v> </v>
      </c>
      <c r="W10" s="73">
        <f aca="true" t="shared" si="3" ref="W10:W27">IF(L10="ΝΑΙ",200," ")</f>
        <v>200</v>
      </c>
      <c r="X10" s="73" t="str">
        <f aca="true" t="shared" si="4" ref="X10:X27">IF(M10="ΝΑΙ",100," ")</f>
        <v> </v>
      </c>
      <c r="Y10" s="73">
        <f aca="true" t="shared" si="5" ref="Y10:Y27">IF(N10&lt;0," ",IF(AND(N10&gt;0,N10&lt;6),N10*50,IF(N10&gt;=6,300," ")))</f>
        <v>100</v>
      </c>
      <c r="Z10" s="74">
        <f aca="true" t="shared" si="6" ref="Z10:Z27">IF(O10&lt;10," ",IF(AND(O10&gt;=10,O10&lt;=20),O10*20," "))</f>
        <v>370</v>
      </c>
      <c r="AA10" s="73">
        <f aca="true" t="shared" si="7" ref="AA10:AA27">IF(P10="ΝΑΙ",25," ")</f>
        <v>25</v>
      </c>
      <c r="AB10" s="73">
        <f aca="true" t="shared" si="8" ref="AB10:AB27">IF(Q10&lt;0," ",IF(AND(Q10&gt;0,Q10&lt;84),Q10*7,IF(Q10&gt;=84,588," ")))</f>
        <v>588</v>
      </c>
      <c r="AC10" s="75" t="str">
        <f aca="true" t="shared" si="9" ref="AC10:AC27">IF(R10="ΝΑΙ",200," ")</f>
        <v> </v>
      </c>
      <c r="AD10" s="75" t="str">
        <f aca="true" t="shared" si="10" ref="AD10:AD27">IF(S10="ΝΑΙ",130," ")</f>
        <v> </v>
      </c>
      <c r="AE10" s="76"/>
      <c r="AF10" s="76"/>
      <c r="AG10" s="77"/>
      <c r="AH10" s="78">
        <f aca="true" t="shared" si="11" ref="AH10:AH27">SUM(V10:AD10)+AS10</f>
        <v>1483</v>
      </c>
      <c r="AI10" s="82">
        <f>IF(AH10&gt;=0,1," ")</f>
        <v>1</v>
      </c>
      <c r="AJ10" s="87"/>
      <c r="AK10" s="88"/>
      <c r="AL10" s="89"/>
      <c r="AM10" s="89"/>
      <c r="AN10" s="88"/>
      <c r="AO10" s="88"/>
      <c r="AP10" s="88"/>
      <c r="AQ10" s="88"/>
      <c r="AR10" s="88"/>
      <c r="AS10" s="87">
        <f>IF(AV10&gt;AW10,AV10,AW10)</f>
        <v>200</v>
      </c>
      <c r="AT10" s="88"/>
      <c r="AU10" s="88"/>
      <c r="AV10" s="90">
        <f>IF(I10&lt;4,0,IF(I10=4,200,IF(AND(I10&gt;4,I10&lt;=17),((I10-4)*60)+200,IF(I10&gt;=18,1040,0))))</f>
        <v>200</v>
      </c>
      <c r="AW10" s="90">
        <f>IF(J10&lt;0,0,IF(AND(J10&gt;0,J10&lt;=8),J10*40,IF(J10&gt;=9,360,0)))</f>
        <v>0</v>
      </c>
      <c r="AX10" s="88"/>
      <c r="AY10" s="88"/>
      <c r="AZ10" s="88"/>
    </row>
    <row r="11" spans="1:52" ht="19.5" customHeight="1">
      <c r="A11" s="66">
        <v>2</v>
      </c>
      <c r="B11" s="67" t="s">
        <v>64</v>
      </c>
      <c r="C11" s="67" t="s">
        <v>65</v>
      </c>
      <c r="D11" s="68" t="s">
        <v>66</v>
      </c>
      <c r="E11" s="69" t="s">
        <v>67</v>
      </c>
      <c r="F11" s="70" t="s">
        <v>62</v>
      </c>
      <c r="G11" s="70" t="s">
        <v>62</v>
      </c>
      <c r="H11" s="70">
        <v>1</v>
      </c>
      <c r="I11" s="71">
        <v>9</v>
      </c>
      <c r="J11" s="70"/>
      <c r="K11" s="70"/>
      <c r="L11" s="70"/>
      <c r="M11" s="70"/>
      <c r="N11" s="70"/>
      <c r="O11" s="72">
        <v>19.5</v>
      </c>
      <c r="P11" s="70" t="s">
        <v>63</v>
      </c>
      <c r="Q11" s="70">
        <v>51</v>
      </c>
      <c r="R11" s="70"/>
      <c r="S11" s="70"/>
      <c r="T11" s="73">
        <f t="shared" si="0"/>
        <v>500</v>
      </c>
      <c r="U11" s="73">
        <f t="shared" si="1"/>
      </c>
      <c r="V11" s="73" t="str">
        <f t="shared" si="2"/>
        <v> </v>
      </c>
      <c r="W11" s="73" t="str">
        <f t="shared" si="3"/>
        <v> </v>
      </c>
      <c r="X11" s="73" t="str">
        <f t="shared" si="4"/>
        <v> </v>
      </c>
      <c r="Y11" s="73" t="str">
        <f t="shared" si="5"/>
        <v> </v>
      </c>
      <c r="Z11" s="74">
        <f t="shared" si="6"/>
        <v>390</v>
      </c>
      <c r="AA11" s="73">
        <f t="shared" si="7"/>
        <v>25</v>
      </c>
      <c r="AB11" s="73">
        <f t="shared" si="8"/>
        <v>357</v>
      </c>
      <c r="AC11" s="75" t="str">
        <f t="shared" si="9"/>
        <v> </v>
      </c>
      <c r="AD11" s="75" t="str">
        <f t="shared" si="10"/>
        <v> </v>
      </c>
      <c r="AE11" s="76"/>
      <c r="AF11" s="76"/>
      <c r="AG11" s="77"/>
      <c r="AH11" s="78">
        <f t="shared" si="11"/>
        <v>1272</v>
      </c>
      <c r="AI11" s="82">
        <f>IF(AH11&gt;=0,AI10+1," ")</f>
        <v>2</v>
      </c>
      <c r="AJ11" s="87"/>
      <c r="AK11" s="88"/>
      <c r="AL11" s="89"/>
      <c r="AM11" s="89"/>
      <c r="AN11" s="88"/>
      <c r="AO11" s="88"/>
      <c r="AP11" s="88"/>
      <c r="AQ11" s="88"/>
      <c r="AR11" s="88"/>
      <c r="AS11" s="87">
        <f aca="true" t="shared" si="12" ref="AS11:AS27">IF(AV11&gt;AW11,AV11,AW11)</f>
        <v>500</v>
      </c>
      <c r="AT11" s="88"/>
      <c r="AU11" s="88"/>
      <c r="AV11" s="90">
        <f aca="true" t="shared" si="13" ref="AV11:AV27">IF(I11&lt;4,0,IF(I11=4,200,IF(AND(I11&gt;4,I11&lt;=17),((I11-4)*60)+200,IF(I11&gt;=18,1040,0))))</f>
        <v>500</v>
      </c>
      <c r="AW11" s="90">
        <f aca="true" t="shared" si="14" ref="AW11:AW27">IF(J11&lt;0,0,IF(AND(J11&gt;0,J11&lt;=8),J11*40,IF(J11&gt;=9,360,0)))</f>
        <v>0</v>
      </c>
      <c r="AX11" s="88"/>
      <c r="AY11" s="88"/>
      <c r="AZ11" s="88"/>
    </row>
    <row r="12" spans="1:52" ht="19.5" customHeight="1">
      <c r="A12" s="66">
        <v>3</v>
      </c>
      <c r="B12" s="67" t="s">
        <v>68</v>
      </c>
      <c r="C12" s="67" t="s">
        <v>66</v>
      </c>
      <c r="D12" s="68" t="s">
        <v>69</v>
      </c>
      <c r="E12" s="69" t="s">
        <v>70</v>
      </c>
      <c r="F12" s="70" t="s">
        <v>62</v>
      </c>
      <c r="G12" s="70" t="s">
        <v>62</v>
      </c>
      <c r="H12" s="70">
        <v>1</v>
      </c>
      <c r="I12" s="71"/>
      <c r="J12" s="70"/>
      <c r="K12" s="70" t="s">
        <v>63</v>
      </c>
      <c r="L12" s="70"/>
      <c r="M12" s="70"/>
      <c r="N12" s="70">
        <v>4</v>
      </c>
      <c r="O12" s="72">
        <v>17.9</v>
      </c>
      <c r="P12" s="70" t="s">
        <v>63</v>
      </c>
      <c r="Q12" s="70"/>
      <c r="R12" s="70"/>
      <c r="S12" s="70"/>
      <c r="T12" s="73">
        <f t="shared" si="0"/>
      </c>
      <c r="U12" s="73">
        <f t="shared" si="1"/>
      </c>
      <c r="V12" s="73">
        <f t="shared" si="2"/>
        <v>300</v>
      </c>
      <c r="W12" s="73" t="str">
        <f t="shared" si="3"/>
        <v> </v>
      </c>
      <c r="X12" s="73" t="str">
        <f t="shared" si="4"/>
        <v> </v>
      </c>
      <c r="Y12" s="73">
        <f t="shared" si="5"/>
        <v>200</v>
      </c>
      <c r="Z12" s="74">
        <f t="shared" si="6"/>
        <v>358</v>
      </c>
      <c r="AA12" s="73">
        <f t="shared" si="7"/>
        <v>25</v>
      </c>
      <c r="AB12" s="73" t="str">
        <f t="shared" si="8"/>
        <v> </v>
      </c>
      <c r="AC12" s="75" t="str">
        <f t="shared" si="9"/>
        <v> </v>
      </c>
      <c r="AD12" s="75" t="str">
        <f t="shared" si="10"/>
        <v> </v>
      </c>
      <c r="AE12" s="76"/>
      <c r="AF12" s="76"/>
      <c r="AG12" s="77"/>
      <c r="AH12" s="78">
        <f t="shared" si="11"/>
        <v>883</v>
      </c>
      <c r="AI12" s="82">
        <f aca="true" t="shared" si="15" ref="AI12:AI27">IF(AH12&gt;=0,AI11+1," ")</f>
        <v>3</v>
      </c>
      <c r="AJ12" s="88"/>
      <c r="AK12" s="88"/>
      <c r="AL12" s="89"/>
      <c r="AM12" s="89"/>
      <c r="AN12" s="88"/>
      <c r="AO12" s="88"/>
      <c r="AP12" s="88"/>
      <c r="AQ12" s="88"/>
      <c r="AR12" s="88"/>
      <c r="AS12" s="87">
        <f t="shared" si="12"/>
        <v>0</v>
      </c>
      <c r="AT12" s="88"/>
      <c r="AU12" s="88"/>
      <c r="AV12" s="90">
        <f t="shared" si="13"/>
        <v>0</v>
      </c>
      <c r="AW12" s="90">
        <f t="shared" si="14"/>
        <v>0</v>
      </c>
      <c r="AX12" s="88"/>
      <c r="AY12" s="88"/>
      <c r="AZ12" s="88"/>
    </row>
    <row r="13" spans="1:52" ht="19.5" customHeight="1">
      <c r="A13" s="66">
        <v>4</v>
      </c>
      <c r="B13" s="67" t="s">
        <v>71</v>
      </c>
      <c r="C13" s="67" t="s">
        <v>72</v>
      </c>
      <c r="D13" s="68" t="s">
        <v>73</v>
      </c>
      <c r="E13" s="69" t="s">
        <v>74</v>
      </c>
      <c r="F13" s="70" t="s">
        <v>62</v>
      </c>
      <c r="G13" s="70" t="s">
        <v>62</v>
      </c>
      <c r="H13" s="70" t="s">
        <v>75</v>
      </c>
      <c r="I13" s="71"/>
      <c r="J13" s="70">
        <v>1</v>
      </c>
      <c r="K13" s="70" t="s">
        <v>63</v>
      </c>
      <c r="L13" s="70"/>
      <c r="M13" s="70"/>
      <c r="N13" s="70">
        <v>1</v>
      </c>
      <c r="O13" s="72">
        <v>12.2</v>
      </c>
      <c r="P13" s="70"/>
      <c r="Q13" s="70">
        <v>17</v>
      </c>
      <c r="R13" s="70"/>
      <c r="S13" s="70" t="s">
        <v>63</v>
      </c>
      <c r="T13" s="73">
        <f t="shared" si="0"/>
      </c>
      <c r="U13" s="73">
        <f t="shared" si="1"/>
        <v>40</v>
      </c>
      <c r="V13" s="73">
        <f t="shared" si="2"/>
        <v>300</v>
      </c>
      <c r="W13" s="73" t="str">
        <f t="shared" si="3"/>
        <v> </v>
      </c>
      <c r="X13" s="73" t="str">
        <f t="shared" si="4"/>
        <v> </v>
      </c>
      <c r="Y13" s="73">
        <f t="shared" si="5"/>
        <v>50</v>
      </c>
      <c r="Z13" s="74">
        <f t="shared" si="6"/>
        <v>244</v>
      </c>
      <c r="AA13" s="73" t="str">
        <f t="shared" si="7"/>
        <v> </v>
      </c>
      <c r="AB13" s="73">
        <f t="shared" si="8"/>
        <v>119</v>
      </c>
      <c r="AC13" s="75" t="str">
        <f t="shared" si="9"/>
        <v> </v>
      </c>
      <c r="AD13" s="75">
        <f t="shared" si="10"/>
        <v>130</v>
      </c>
      <c r="AE13" s="76"/>
      <c r="AF13" s="76"/>
      <c r="AG13" s="77"/>
      <c r="AH13" s="78">
        <f t="shared" si="11"/>
        <v>883</v>
      </c>
      <c r="AI13" s="82">
        <f t="shared" si="15"/>
        <v>4</v>
      </c>
      <c r="AJ13" s="88"/>
      <c r="AK13" s="88"/>
      <c r="AL13" s="89"/>
      <c r="AM13" s="89"/>
      <c r="AN13" s="88"/>
      <c r="AO13" s="88"/>
      <c r="AP13" s="88"/>
      <c r="AQ13" s="88"/>
      <c r="AR13" s="88"/>
      <c r="AS13" s="87">
        <f t="shared" si="12"/>
        <v>40</v>
      </c>
      <c r="AT13" s="88"/>
      <c r="AU13" s="88"/>
      <c r="AV13" s="90">
        <f t="shared" si="13"/>
        <v>0</v>
      </c>
      <c r="AW13" s="90">
        <f t="shared" si="14"/>
        <v>40</v>
      </c>
      <c r="AX13" s="88"/>
      <c r="AY13" s="88"/>
      <c r="AZ13" s="88"/>
    </row>
    <row r="14" spans="1:52" ht="19.5" customHeight="1">
      <c r="A14" s="66">
        <v>5</v>
      </c>
      <c r="B14" s="67" t="s">
        <v>76</v>
      </c>
      <c r="C14" s="67" t="s">
        <v>77</v>
      </c>
      <c r="D14" s="68" t="s">
        <v>78</v>
      </c>
      <c r="E14" s="69" t="s">
        <v>79</v>
      </c>
      <c r="F14" s="70" t="s">
        <v>62</v>
      </c>
      <c r="G14" s="70" t="s">
        <v>62</v>
      </c>
      <c r="H14" s="70" t="s">
        <v>75</v>
      </c>
      <c r="I14" s="71"/>
      <c r="J14" s="70">
        <v>1</v>
      </c>
      <c r="K14" s="70"/>
      <c r="L14" s="70"/>
      <c r="M14" s="70"/>
      <c r="N14" s="70"/>
      <c r="O14" s="72">
        <v>11.1</v>
      </c>
      <c r="P14" s="70"/>
      <c r="Q14" s="70">
        <v>83</v>
      </c>
      <c r="R14" s="70"/>
      <c r="S14" s="70"/>
      <c r="T14" s="73">
        <f t="shared" si="0"/>
      </c>
      <c r="U14" s="73">
        <f t="shared" si="1"/>
        <v>40</v>
      </c>
      <c r="V14" s="73" t="str">
        <f t="shared" si="2"/>
        <v> </v>
      </c>
      <c r="W14" s="73" t="str">
        <f t="shared" si="3"/>
        <v> </v>
      </c>
      <c r="X14" s="73" t="str">
        <f t="shared" si="4"/>
        <v> </v>
      </c>
      <c r="Y14" s="73" t="str">
        <f t="shared" si="5"/>
        <v> </v>
      </c>
      <c r="Z14" s="74">
        <f t="shared" si="6"/>
        <v>222</v>
      </c>
      <c r="AA14" s="73" t="str">
        <f t="shared" si="7"/>
        <v> </v>
      </c>
      <c r="AB14" s="73">
        <f t="shared" si="8"/>
        <v>581</v>
      </c>
      <c r="AC14" s="75" t="str">
        <f t="shared" si="9"/>
        <v> </v>
      </c>
      <c r="AD14" s="75" t="str">
        <f t="shared" si="10"/>
        <v> </v>
      </c>
      <c r="AE14" s="76"/>
      <c r="AF14" s="76"/>
      <c r="AG14" s="77"/>
      <c r="AH14" s="78">
        <f t="shared" si="11"/>
        <v>843</v>
      </c>
      <c r="AI14" s="82">
        <f t="shared" si="15"/>
        <v>5</v>
      </c>
      <c r="AJ14" s="88"/>
      <c r="AK14" s="88"/>
      <c r="AL14" s="89"/>
      <c r="AM14" s="89"/>
      <c r="AN14" s="88"/>
      <c r="AO14" s="88"/>
      <c r="AP14" s="88"/>
      <c r="AQ14" s="88"/>
      <c r="AR14" s="88"/>
      <c r="AS14" s="87">
        <f t="shared" si="12"/>
        <v>40</v>
      </c>
      <c r="AT14" s="88"/>
      <c r="AU14" s="88"/>
      <c r="AV14" s="90">
        <f t="shared" si="13"/>
        <v>0</v>
      </c>
      <c r="AW14" s="90">
        <f t="shared" si="14"/>
        <v>40</v>
      </c>
      <c r="AX14" s="88"/>
      <c r="AY14" s="88"/>
      <c r="AZ14" s="88"/>
    </row>
    <row r="15" spans="1:52" ht="19.5" customHeight="1">
      <c r="A15" s="66">
        <v>6</v>
      </c>
      <c r="B15" s="67" t="s">
        <v>80</v>
      </c>
      <c r="C15" s="67" t="s">
        <v>66</v>
      </c>
      <c r="D15" s="68" t="s">
        <v>72</v>
      </c>
      <c r="E15" s="69" t="s">
        <v>81</v>
      </c>
      <c r="F15" s="70" t="s">
        <v>62</v>
      </c>
      <c r="G15" s="70" t="s">
        <v>62</v>
      </c>
      <c r="H15" s="70" t="s">
        <v>75</v>
      </c>
      <c r="I15" s="71"/>
      <c r="J15" s="70"/>
      <c r="K15" s="70" t="s">
        <v>63</v>
      </c>
      <c r="L15" s="70"/>
      <c r="M15" s="70"/>
      <c r="N15" s="70">
        <v>1</v>
      </c>
      <c r="O15" s="72">
        <v>12</v>
      </c>
      <c r="P15" s="70"/>
      <c r="Q15" s="70"/>
      <c r="R15" s="70"/>
      <c r="S15" s="70"/>
      <c r="T15" s="73">
        <f t="shared" si="0"/>
      </c>
      <c r="U15" s="73">
        <f t="shared" si="1"/>
      </c>
      <c r="V15" s="73">
        <f t="shared" si="2"/>
        <v>300</v>
      </c>
      <c r="W15" s="73" t="str">
        <f t="shared" si="3"/>
        <v> </v>
      </c>
      <c r="X15" s="73" t="str">
        <f t="shared" si="4"/>
        <v> </v>
      </c>
      <c r="Y15" s="73">
        <f t="shared" si="5"/>
        <v>50</v>
      </c>
      <c r="Z15" s="74">
        <f t="shared" si="6"/>
        <v>240</v>
      </c>
      <c r="AA15" s="73" t="str">
        <f t="shared" si="7"/>
        <v> </v>
      </c>
      <c r="AB15" s="73" t="str">
        <f t="shared" si="8"/>
        <v> </v>
      </c>
      <c r="AC15" s="75" t="str">
        <f t="shared" si="9"/>
        <v> </v>
      </c>
      <c r="AD15" s="75" t="str">
        <f t="shared" si="10"/>
        <v> </v>
      </c>
      <c r="AE15" s="76"/>
      <c r="AF15" s="76"/>
      <c r="AG15" s="77"/>
      <c r="AH15" s="78">
        <f t="shared" si="11"/>
        <v>590</v>
      </c>
      <c r="AI15" s="82">
        <f t="shared" si="15"/>
        <v>6</v>
      </c>
      <c r="AJ15" s="88"/>
      <c r="AK15" s="88"/>
      <c r="AL15" s="89"/>
      <c r="AM15" s="89"/>
      <c r="AN15" s="88"/>
      <c r="AO15" s="88"/>
      <c r="AP15" s="88"/>
      <c r="AQ15" s="88"/>
      <c r="AR15" s="88"/>
      <c r="AS15" s="87">
        <f t="shared" si="12"/>
        <v>0</v>
      </c>
      <c r="AT15" s="88"/>
      <c r="AU15" s="88"/>
      <c r="AV15" s="90">
        <f t="shared" si="13"/>
        <v>0</v>
      </c>
      <c r="AW15" s="90">
        <f t="shared" si="14"/>
        <v>0</v>
      </c>
      <c r="AX15" s="88"/>
      <c r="AY15" s="88"/>
      <c r="AZ15" s="88"/>
    </row>
    <row r="16" spans="1:52" ht="19.5" customHeight="1">
      <c r="A16" s="66">
        <v>7</v>
      </c>
      <c r="B16" s="67" t="s">
        <v>82</v>
      </c>
      <c r="C16" s="67" t="s">
        <v>83</v>
      </c>
      <c r="D16" s="68" t="s">
        <v>84</v>
      </c>
      <c r="E16" s="69" t="s">
        <v>85</v>
      </c>
      <c r="F16" s="70" t="s">
        <v>62</v>
      </c>
      <c r="G16" s="70" t="s">
        <v>62</v>
      </c>
      <c r="H16" s="70" t="s">
        <v>75</v>
      </c>
      <c r="I16" s="71"/>
      <c r="J16" s="70"/>
      <c r="K16" s="70"/>
      <c r="L16" s="70"/>
      <c r="M16" s="70"/>
      <c r="N16" s="70">
        <v>1</v>
      </c>
      <c r="O16" s="72">
        <v>16.9</v>
      </c>
      <c r="P16" s="70"/>
      <c r="Q16" s="70"/>
      <c r="R16" s="70"/>
      <c r="S16" s="70"/>
      <c r="T16" s="73">
        <f t="shared" si="0"/>
      </c>
      <c r="U16" s="73">
        <f t="shared" si="1"/>
      </c>
      <c r="V16" s="73" t="str">
        <f t="shared" si="2"/>
        <v> </v>
      </c>
      <c r="W16" s="73" t="str">
        <f t="shared" si="3"/>
        <v> </v>
      </c>
      <c r="X16" s="73" t="str">
        <f t="shared" si="4"/>
        <v> </v>
      </c>
      <c r="Y16" s="73">
        <f t="shared" si="5"/>
        <v>50</v>
      </c>
      <c r="Z16" s="74">
        <f t="shared" si="6"/>
        <v>338</v>
      </c>
      <c r="AA16" s="73" t="str">
        <f t="shared" si="7"/>
        <v> </v>
      </c>
      <c r="AB16" s="73" t="str">
        <f t="shared" si="8"/>
        <v> </v>
      </c>
      <c r="AC16" s="75" t="str">
        <f t="shared" si="9"/>
        <v> </v>
      </c>
      <c r="AD16" s="75" t="str">
        <f t="shared" si="10"/>
        <v> </v>
      </c>
      <c r="AE16" s="76"/>
      <c r="AF16" s="76"/>
      <c r="AG16" s="77"/>
      <c r="AH16" s="78">
        <f t="shared" si="11"/>
        <v>388</v>
      </c>
      <c r="AI16" s="82">
        <f t="shared" si="15"/>
        <v>7</v>
      </c>
      <c r="AJ16" s="88"/>
      <c r="AK16" s="88"/>
      <c r="AL16" s="89"/>
      <c r="AM16" s="89"/>
      <c r="AN16" s="88"/>
      <c r="AO16" s="88"/>
      <c r="AP16" s="88"/>
      <c r="AQ16" s="88"/>
      <c r="AR16" s="88"/>
      <c r="AS16" s="87">
        <f t="shared" si="12"/>
        <v>0</v>
      </c>
      <c r="AT16" s="88"/>
      <c r="AU16" s="88"/>
      <c r="AV16" s="90">
        <f t="shared" si="13"/>
        <v>0</v>
      </c>
      <c r="AW16" s="90">
        <f t="shared" si="14"/>
        <v>0</v>
      </c>
      <c r="AX16" s="88"/>
      <c r="AY16" s="88"/>
      <c r="AZ16" s="88"/>
    </row>
    <row r="17" spans="1:52" ht="19.5" customHeight="1">
      <c r="A17" s="66">
        <v>8</v>
      </c>
      <c r="B17" s="67" t="s">
        <v>86</v>
      </c>
      <c r="C17" s="67" t="s">
        <v>87</v>
      </c>
      <c r="D17" s="68" t="s">
        <v>66</v>
      </c>
      <c r="E17" s="69" t="s">
        <v>88</v>
      </c>
      <c r="F17" s="70" t="s">
        <v>62</v>
      </c>
      <c r="G17" s="70" t="s">
        <v>62</v>
      </c>
      <c r="H17" s="70" t="s">
        <v>75</v>
      </c>
      <c r="I17" s="71">
        <v>4</v>
      </c>
      <c r="J17" s="70"/>
      <c r="K17" s="70"/>
      <c r="L17" s="70"/>
      <c r="M17" s="70"/>
      <c r="N17" s="70"/>
      <c r="O17" s="72"/>
      <c r="P17" s="70"/>
      <c r="Q17" s="70">
        <v>23</v>
      </c>
      <c r="R17" s="70"/>
      <c r="S17" s="70"/>
      <c r="T17" s="73">
        <f t="shared" si="0"/>
        <v>200</v>
      </c>
      <c r="U17" s="73">
        <f t="shared" si="1"/>
      </c>
      <c r="V17" s="73" t="str">
        <f t="shared" si="2"/>
        <v> </v>
      </c>
      <c r="W17" s="73" t="str">
        <f t="shared" si="3"/>
        <v> </v>
      </c>
      <c r="X17" s="73" t="str">
        <f t="shared" si="4"/>
        <v> </v>
      </c>
      <c r="Y17" s="73" t="str">
        <f t="shared" si="5"/>
        <v> </v>
      </c>
      <c r="Z17" s="74" t="str">
        <f t="shared" si="6"/>
        <v> </v>
      </c>
      <c r="AA17" s="73" t="str">
        <f t="shared" si="7"/>
        <v> </v>
      </c>
      <c r="AB17" s="73">
        <f t="shared" si="8"/>
        <v>161</v>
      </c>
      <c r="AC17" s="75" t="str">
        <f t="shared" si="9"/>
        <v> </v>
      </c>
      <c r="AD17" s="75" t="str">
        <f t="shared" si="10"/>
        <v> </v>
      </c>
      <c r="AE17" s="76"/>
      <c r="AF17" s="76"/>
      <c r="AG17" s="77"/>
      <c r="AH17" s="78">
        <f t="shared" si="11"/>
        <v>361</v>
      </c>
      <c r="AI17" s="82">
        <f t="shared" si="15"/>
        <v>8</v>
      </c>
      <c r="AJ17" s="88"/>
      <c r="AK17" s="88"/>
      <c r="AL17" s="89"/>
      <c r="AM17" s="89"/>
      <c r="AN17" s="88"/>
      <c r="AO17" s="88"/>
      <c r="AP17" s="88"/>
      <c r="AQ17" s="88"/>
      <c r="AR17" s="88"/>
      <c r="AS17" s="87">
        <f t="shared" si="12"/>
        <v>200</v>
      </c>
      <c r="AT17" s="88"/>
      <c r="AU17" s="88"/>
      <c r="AV17" s="90">
        <f t="shared" si="13"/>
        <v>200</v>
      </c>
      <c r="AW17" s="90">
        <f t="shared" si="14"/>
        <v>0</v>
      </c>
      <c r="AX17" s="88"/>
      <c r="AY17" s="88"/>
      <c r="AZ17" s="88"/>
    </row>
    <row r="18" spans="1:52" ht="19.5" customHeight="1">
      <c r="A18" s="66">
        <v>9</v>
      </c>
      <c r="B18" s="67" t="s">
        <v>89</v>
      </c>
      <c r="C18" s="67" t="s">
        <v>90</v>
      </c>
      <c r="D18" s="68" t="s">
        <v>91</v>
      </c>
      <c r="E18" s="69" t="s">
        <v>92</v>
      </c>
      <c r="F18" s="70" t="s">
        <v>62</v>
      </c>
      <c r="G18" s="70" t="s">
        <v>62</v>
      </c>
      <c r="H18" s="70" t="s">
        <v>75</v>
      </c>
      <c r="I18" s="71"/>
      <c r="J18" s="70"/>
      <c r="K18" s="70"/>
      <c r="L18" s="70"/>
      <c r="M18" s="70"/>
      <c r="N18" s="70"/>
      <c r="O18" s="72">
        <v>18</v>
      </c>
      <c r="P18" s="70"/>
      <c r="Q18" s="70"/>
      <c r="R18" s="70"/>
      <c r="S18" s="70"/>
      <c r="T18" s="73">
        <f t="shared" si="0"/>
      </c>
      <c r="U18" s="73">
        <f t="shared" si="1"/>
      </c>
      <c r="V18" s="73" t="str">
        <f t="shared" si="2"/>
        <v> </v>
      </c>
      <c r="W18" s="73" t="str">
        <f t="shared" si="3"/>
        <v> </v>
      </c>
      <c r="X18" s="73" t="str">
        <f t="shared" si="4"/>
        <v> </v>
      </c>
      <c r="Y18" s="73" t="str">
        <f t="shared" si="5"/>
        <v> </v>
      </c>
      <c r="Z18" s="74">
        <f t="shared" si="6"/>
        <v>360</v>
      </c>
      <c r="AA18" s="73" t="str">
        <f t="shared" si="7"/>
        <v> </v>
      </c>
      <c r="AB18" s="73" t="str">
        <f t="shared" si="8"/>
        <v> </v>
      </c>
      <c r="AC18" s="75" t="str">
        <f t="shared" si="9"/>
        <v> </v>
      </c>
      <c r="AD18" s="75" t="str">
        <f t="shared" si="10"/>
        <v> </v>
      </c>
      <c r="AE18" s="76"/>
      <c r="AF18" s="76"/>
      <c r="AG18" s="77"/>
      <c r="AH18" s="78">
        <f t="shared" si="11"/>
        <v>360</v>
      </c>
      <c r="AI18" s="82">
        <f t="shared" si="15"/>
        <v>9</v>
      </c>
      <c r="AJ18" s="88"/>
      <c r="AK18" s="88"/>
      <c r="AL18" s="89"/>
      <c r="AM18" s="89"/>
      <c r="AN18" s="88"/>
      <c r="AO18" s="88"/>
      <c r="AP18" s="88"/>
      <c r="AQ18" s="88"/>
      <c r="AR18" s="88"/>
      <c r="AS18" s="87">
        <f t="shared" si="12"/>
        <v>0</v>
      </c>
      <c r="AT18" s="88"/>
      <c r="AU18" s="88"/>
      <c r="AV18" s="90">
        <f t="shared" si="13"/>
        <v>0</v>
      </c>
      <c r="AW18" s="90">
        <f t="shared" si="14"/>
        <v>0</v>
      </c>
      <c r="AX18" s="88"/>
      <c r="AY18" s="88"/>
      <c r="AZ18" s="88"/>
    </row>
    <row r="19" spans="1:52" ht="19.5" customHeight="1">
      <c r="A19" s="66">
        <v>10</v>
      </c>
      <c r="B19" s="67" t="s">
        <v>93</v>
      </c>
      <c r="C19" s="67" t="s">
        <v>94</v>
      </c>
      <c r="D19" s="68" t="s">
        <v>77</v>
      </c>
      <c r="E19" s="69" t="s">
        <v>95</v>
      </c>
      <c r="F19" s="70" t="s">
        <v>62</v>
      </c>
      <c r="G19" s="70" t="s">
        <v>62</v>
      </c>
      <c r="H19" s="70" t="s">
        <v>75</v>
      </c>
      <c r="I19" s="71"/>
      <c r="J19" s="70"/>
      <c r="K19" s="70"/>
      <c r="L19" s="70"/>
      <c r="M19" s="70"/>
      <c r="N19" s="70"/>
      <c r="O19" s="72">
        <v>10.4</v>
      </c>
      <c r="P19" s="70" t="s">
        <v>63</v>
      </c>
      <c r="Q19" s="70">
        <v>13</v>
      </c>
      <c r="R19" s="70"/>
      <c r="S19" s="70"/>
      <c r="T19" s="73">
        <f t="shared" si="0"/>
      </c>
      <c r="U19" s="73">
        <f t="shared" si="1"/>
      </c>
      <c r="V19" s="73" t="str">
        <f t="shared" si="2"/>
        <v> </v>
      </c>
      <c r="W19" s="73" t="str">
        <f t="shared" si="3"/>
        <v> </v>
      </c>
      <c r="X19" s="73" t="str">
        <f t="shared" si="4"/>
        <v> </v>
      </c>
      <c r="Y19" s="73" t="str">
        <f t="shared" si="5"/>
        <v> </v>
      </c>
      <c r="Z19" s="74">
        <f t="shared" si="6"/>
        <v>208</v>
      </c>
      <c r="AA19" s="73">
        <f t="shared" si="7"/>
        <v>25</v>
      </c>
      <c r="AB19" s="73">
        <f t="shared" si="8"/>
        <v>91</v>
      </c>
      <c r="AC19" s="75" t="str">
        <f t="shared" si="9"/>
        <v> </v>
      </c>
      <c r="AD19" s="75" t="str">
        <f t="shared" si="10"/>
        <v> </v>
      </c>
      <c r="AE19" s="76"/>
      <c r="AF19" s="76"/>
      <c r="AG19" s="77"/>
      <c r="AH19" s="78">
        <f t="shared" si="11"/>
        <v>324</v>
      </c>
      <c r="AI19" s="82">
        <f t="shared" si="15"/>
        <v>10</v>
      </c>
      <c r="AJ19" s="88"/>
      <c r="AK19" s="88"/>
      <c r="AL19" s="89"/>
      <c r="AM19" s="89"/>
      <c r="AN19" s="88"/>
      <c r="AO19" s="88"/>
      <c r="AP19" s="88"/>
      <c r="AQ19" s="88"/>
      <c r="AR19" s="88"/>
      <c r="AS19" s="87">
        <f t="shared" si="12"/>
        <v>0</v>
      </c>
      <c r="AT19" s="88"/>
      <c r="AU19" s="88"/>
      <c r="AV19" s="90">
        <f t="shared" si="13"/>
        <v>0</v>
      </c>
      <c r="AW19" s="90">
        <f t="shared" si="14"/>
        <v>0</v>
      </c>
      <c r="AX19" s="88"/>
      <c r="AY19" s="88"/>
      <c r="AZ19" s="88"/>
    </row>
    <row r="20" spans="1:52" ht="19.5" customHeight="1">
      <c r="A20" s="66">
        <v>11</v>
      </c>
      <c r="B20" s="67" t="s">
        <v>96</v>
      </c>
      <c r="C20" s="67" t="s">
        <v>97</v>
      </c>
      <c r="D20" s="68" t="s">
        <v>98</v>
      </c>
      <c r="E20" s="69" t="s">
        <v>99</v>
      </c>
      <c r="F20" s="70" t="s">
        <v>62</v>
      </c>
      <c r="G20" s="70" t="s">
        <v>62</v>
      </c>
      <c r="H20" s="70" t="s">
        <v>75</v>
      </c>
      <c r="I20" s="71"/>
      <c r="J20" s="70"/>
      <c r="K20" s="70"/>
      <c r="L20" s="70"/>
      <c r="M20" s="70"/>
      <c r="N20" s="70">
        <v>1</v>
      </c>
      <c r="O20" s="72">
        <v>12.4</v>
      </c>
      <c r="P20" s="70"/>
      <c r="Q20" s="70"/>
      <c r="R20" s="70"/>
      <c r="S20" s="70"/>
      <c r="T20" s="73">
        <f t="shared" si="0"/>
      </c>
      <c r="U20" s="73">
        <f t="shared" si="1"/>
      </c>
      <c r="V20" s="73" t="str">
        <f t="shared" si="2"/>
        <v> </v>
      </c>
      <c r="W20" s="73" t="str">
        <f t="shared" si="3"/>
        <v> </v>
      </c>
      <c r="X20" s="73" t="str">
        <f t="shared" si="4"/>
        <v> </v>
      </c>
      <c r="Y20" s="73">
        <f t="shared" si="5"/>
        <v>50</v>
      </c>
      <c r="Z20" s="74">
        <f t="shared" si="6"/>
        <v>248</v>
      </c>
      <c r="AA20" s="73" t="str">
        <f t="shared" si="7"/>
        <v> </v>
      </c>
      <c r="AB20" s="73" t="str">
        <f t="shared" si="8"/>
        <v> </v>
      </c>
      <c r="AC20" s="75" t="str">
        <f t="shared" si="9"/>
        <v> </v>
      </c>
      <c r="AD20" s="75" t="str">
        <f t="shared" si="10"/>
        <v> </v>
      </c>
      <c r="AE20" s="76"/>
      <c r="AF20" s="76"/>
      <c r="AG20" s="77"/>
      <c r="AH20" s="78">
        <f t="shared" si="11"/>
        <v>298</v>
      </c>
      <c r="AI20" s="82">
        <f t="shared" si="15"/>
        <v>11</v>
      </c>
      <c r="AJ20" s="88"/>
      <c r="AK20" s="88"/>
      <c r="AL20" s="89"/>
      <c r="AM20" s="89"/>
      <c r="AN20" s="88"/>
      <c r="AO20" s="88"/>
      <c r="AP20" s="88"/>
      <c r="AQ20" s="88"/>
      <c r="AR20" s="88"/>
      <c r="AS20" s="87">
        <f t="shared" si="12"/>
        <v>0</v>
      </c>
      <c r="AT20" s="88"/>
      <c r="AU20" s="88"/>
      <c r="AV20" s="90">
        <f t="shared" si="13"/>
        <v>0</v>
      </c>
      <c r="AW20" s="90">
        <f t="shared" si="14"/>
        <v>0</v>
      </c>
      <c r="AX20" s="88"/>
      <c r="AY20" s="88"/>
      <c r="AZ20" s="88"/>
    </row>
    <row r="21" spans="1:52" ht="19.5" customHeight="1">
      <c r="A21" s="66">
        <v>12</v>
      </c>
      <c r="B21" s="67" t="s">
        <v>100</v>
      </c>
      <c r="C21" s="67" t="s">
        <v>101</v>
      </c>
      <c r="D21" s="68" t="s">
        <v>83</v>
      </c>
      <c r="E21" s="69" t="s">
        <v>102</v>
      </c>
      <c r="F21" s="70" t="s">
        <v>63</v>
      </c>
      <c r="G21" s="70" t="s">
        <v>62</v>
      </c>
      <c r="H21" s="70">
        <v>1</v>
      </c>
      <c r="I21" s="71"/>
      <c r="J21" s="70"/>
      <c r="K21" s="70"/>
      <c r="L21" s="70"/>
      <c r="M21" s="70"/>
      <c r="N21" s="70">
        <v>1</v>
      </c>
      <c r="O21" s="72">
        <v>20</v>
      </c>
      <c r="P21" s="70" t="s">
        <v>63</v>
      </c>
      <c r="Q21" s="70">
        <v>68</v>
      </c>
      <c r="R21" s="70"/>
      <c r="S21" s="70"/>
      <c r="T21" s="73">
        <f t="shared" si="0"/>
      </c>
      <c r="U21" s="73">
        <f t="shared" si="1"/>
      </c>
      <c r="V21" s="73" t="str">
        <f t="shared" si="2"/>
        <v> </v>
      </c>
      <c r="W21" s="73" t="str">
        <f t="shared" si="3"/>
        <v> </v>
      </c>
      <c r="X21" s="73" t="str">
        <f t="shared" si="4"/>
        <v> </v>
      </c>
      <c r="Y21" s="73">
        <f t="shared" si="5"/>
        <v>50</v>
      </c>
      <c r="Z21" s="74">
        <f t="shared" si="6"/>
        <v>400</v>
      </c>
      <c r="AA21" s="73">
        <f t="shared" si="7"/>
        <v>25</v>
      </c>
      <c r="AB21" s="73">
        <f t="shared" si="8"/>
        <v>476</v>
      </c>
      <c r="AC21" s="75" t="str">
        <f t="shared" si="9"/>
        <v> </v>
      </c>
      <c r="AD21" s="75" t="str">
        <f t="shared" si="10"/>
        <v> </v>
      </c>
      <c r="AE21" s="76"/>
      <c r="AF21" s="76"/>
      <c r="AG21" s="77"/>
      <c r="AH21" s="78">
        <f t="shared" si="11"/>
        <v>951</v>
      </c>
      <c r="AI21" s="82">
        <f t="shared" si="15"/>
        <v>12</v>
      </c>
      <c r="AJ21" s="88"/>
      <c r="AK21" s="88"/>
      <c r="AL21" s="89"/>
      <c r="AM21" s="89"/>
      <c r="AN21" s="88"/>
      <c r="AO21" s="88"/>
      <c r="AP21" s="88"/>
      <c r="AQ21" s="88"/>
      <c r="AR21" s="88"/>
      <c r="AS21" s="87">
        <f t="shared" si="12"/>
        <v>0</v>
      </c>
      <c r="AT21" s="88"/>
      <c r="AU21" s="88"/>
      <c r="AV21" s="90">
        <f t="shared" si="13"/>
        <v>0</v>
      </c>
      <c r="AW21" s="90">
        <f t="shared" si="14"/>
        <v>0</v>
      </c>
      <c r="AX21" s="88"/>
      <c r="AY21" s="88"/>
      <c r="AZ21" s="88"/>
    </row>
    <row r="22" spans="1:52" ht="19.5" customHeight="1">
      <c r="A22" s="66">
        <v>13</v>
      </c>
      <c r="B22" s="67" t="s">
        <v>103</v>
      </c>
      <c r="C22" s="67" t="s">
        <v>104</v>
      </c>
      <c r="D22" s="68" t="s">
        <v>105</v>
      </c>
      <c r="E22" s="69" t="s">
        <v>106</v>
      </c>
      <c r="F22" s="70" t="s">
        <v>63</v>
      </c>
      <c r="G22" s="70" t="s">
        <v>62</v>
      </c>
      <c r="H22" s="70">
        <v>1</v>
      </c>
      <c r="I22" s="71"/>
      <c r="J22" s="70"/>
      <c r="K22" s="70"/>
      <c r="L22" s="70"/>
      <c r="M22" s="70"/>
      <c r="N22" s="70"/>
      <c r="O22" s="72">
        <v>17.8</v>
      </c>
      <c r="P22" s="70"/>
      <c r="Q22" s="70">
        <v>8</v>
      </c>
      <c r="R22" s="70"/>
      <c r="S22" s="70"/>
      <c r="T22" s="73">
        <f t="shared" si="0"/>
      </c>
      <c r="U22" s="73">
        <f t="shared" si="1"/>
      </c>
      <c r="V22" s="73" t="str">
        <f t="shared" si="2"/>
        <v> </v>
      </c>
      <c r="W22" s="73" t="str">
        <f t="shared" si="3"/>
        <v> </v>
      </c>
      <c r="X22" s="73" t="str">
        <f t="shared" si="4"/>
        <v> </v>
      </c>
      <c r="Y22" s="73" t="str">
        <f t="shared" si="5"/>
        <v> </v>
      </c>
      <c r="Z22" s="74">
        <f t="shared" si="6"/>
        <v>356</v>
      </c>
      <c r="AA22" s="73" t="str">
        <f t="shared" si="7"/>
        <v> </v>
      </c>
      <c r="AB22" s="73">
        <f t="shared" si="8"/>
        <v>56</v>
      </c>
      <c r="AC22" s="75" t="str">
        <f t="shared" si="9"/>
        <v> </v>
      </c>
      <c r="AD22" s="75" t="str">
        <f t="shared" si="10"/>
        <v> </v>
      </c>
      <c r="AE22" s="76"/>
      <c r="AF22" s="76"/>
      <c r="AG22" s="77"/>
      <c r="AH22" s="78">
        <f t="shared" si="11"/>
        <v>412</v>
      </c>
      <c r="AI22" s="82">
        <f t="shared" si="15"/>
        <v>13</v>
      </c>
      <c r="AJ22" s="88"/>
      <c r="AK22" s="88"/>
      <c r="AL22" s="89"/>
      <c r="AM22" s="89"/>
      <c r="AN22" s="88"/>
      <c r="AO22" s="88"/>
      <c r="AP22" s="88"/>
      <c r="AQ22" s="88"/>
      <c r="AR22" s="88"/>
      <c r="AS22" s="87">
        <f t="shared" si="12"/>
        <v>0</v>
      </c>
      <c r="AT22" s="88"/>
      <c r="AU22" s="88"/>
      <c r="AV22" s="90">
        <f t="shared" si="13"/>
        <v>0</v>
      </c>
      <c r="AW22" s="90">
        <f t="shared" si="14"/>
        <v>0</v>
      </c>
      <c r="AX22" s="88"/>
      <c r="AY22" s="88"/>
      <c r="AZ22" s="88"/>
    </row>
    <row r="23" spans="1:52" ht="19.5" customHeight="1">
      <c r="A23" s="66">
        <v>14</v>
      </c>
      <c r="B23" s="67" t="s">
        <v>107</v>
      </c>
      <c r="C23" s="67" t="s">
        <v>108</v>
      </c>
      <c r="D23" s="68" t="s">
        <v>73</v>
      </c>
      <c r="E23" s="69" t="s">
        <v>109</v>
      </c>
      <c r="F23" s="70" t="s">
        <v>63</v>
      </c>
      <c r="G23" s="70" t="s">
        <v>62</v>
      </c>
      <c r="H23" s="70">
        <v>1</v>
      </c>
      <c r="I23" s="71"/>
      <c r="J23" s="70"/>
      <c r="K23" s="70"/>
      <c r="L23" s="70"/>
      <c r="M23" s="70"/>
      <c r="N23" s="70"/>
      <c r="O23" s="72">
        <v>18.2</v>
      </c>
      <c r="P23" s="70" t="s">
        <v>63</v>
      </c>
      <c r="Q23" s="70"/>
      <c r="R23" s="70"/>
      <c r="S23" s="70"/>
      <c r="T23" s="73">
        <f t="shared" si="0"/>
      </c>
      <c r="U23" s="73">
        <f t="shared" si="1"/>
      </c>
      <c r="V23" s="73" t="str">
        <f t="shared" si="2"/>
        <v> </v>
      </c>
      <c r="W23" s="73" t="str">
        <f t="shared" si="3"/>
        <v> </v>
      </c>
      <c r="X23" s="73" t="str">
        <f t="shared" si="4"/>
        <v> </v>
      </c>
      <c r="Y23" s="73" t="str">
        <f t="shared" si="5"/>
        <v> </v>
      </c>
      <c r="Z23" s="74">
        <f t="shared" si="6"/>
        <v>364</v>
      </c>
      <c r="AA23" s="73">
        <f t="shared" si="7"/>
        <v>25</v>
      </c>
      <c r="AB23" s="73" t="str">
        <f t="shared" si="8"/>
        <v> </v>
      </c>
      <c r="AC23" s="75" t="str">
        <f t="shared" si="9"/>
        <v> </v>
      </c>
      <c r="AD23" s="75" t="str">
        <f t="shared" si="10"/>
        <v> </v>
      </c>
      <c r="AE23" s="76"/>
      <c r="AF23" s="76"/>
      <c r="AG23" s="77"/>
      <c r="AH23" s="78">
        <f t="shared" si="11"/>
        <v>389</v>
      </c>
      <c r="AI23" s="82">
        <f t="shared" si="15"/>
        <v>14</v>
      </c>
      <c r="AJ23" s="88"/>
      <c r="AK23" s="88"/>
      <c r="AL23" s="89"/>
      <c r="AM23" s="89"/>
      <c r="AN23" s="88"/>
      <c r="AO23" s="88"/>
      <c r="AP23" s="88"/>
      <c r="AQ23" s="88"/>
      <c r="AR23" s="88"/>
      <c r="AS23" s="87">
        <f t="shared" si="12"/>
        <v>0</v>
      </c>
      <c r="AT23" s="88"/>
      <c r="AU23" s="88"/>
      <c r="AV23" s="90">
        <f t="shared" si="13"/>
        <v>0</v>
      </c>
      <c r="AW23" s="90">
        <f t="shared" si="14"/>
        <v>0</v>
      </c>
      <c r="AX23" s="88"/>
      <c r="AY23" s="88"/>
      <c r="AZ23" s="88"/>
    </row>
    <row r="24" spans="1:52" ht="19.5" customHeight="1">
      <c r="A24" s="66">
        <v>15</v>
      </c>
      <c r="B24" s="67" t="s">
        <v>110</v>
      </c>
      <c r="C24" s="67" t="s">
        <v>111</v>
      </c>
      <c r="D24" s="68" t="s">
        <v>73</v>
      </c>
      <c r="E24" s="69" t="s">
        <v>112</v>
      </c>
      <c r="F24" s="70" t="s">
        <v>63</v>
      </c>
      <c r="G24" s="70" t="s">
        <v>62</v>
      </c>
      <c r="H24" s="70">
        <v>1</v>
      </c>
      <c r="I24" s="71"/>
      <c r="J24" s="70"/>
      <c r="K24" s="70"/>
      <c r="L24" s="70"/>
      <c r="M24" s="70"/>
      <c r="N24" s="70"/>
      <c r="O24" s="72">
        <v>18.2</v>
      </c>
      <c r="P24" s="70"/>
      <c r="Q24" s="70"/>
      <c r="R24" s="70"/>
      <c r="S24" s="70"/>
      <c r="T24" s="73">
        <f t="shared" si="0"/>
      </c>
      <c r="U24" s="73">
        <f t="shared" si="1"/>
      </c>
      <c r="V24" s="73" t="str">
        <f t="shared" si="2"/>
        <v> </v>
      </c>
      <c r="W24" s="73" t="str">
        <f t="shared" si="3"/>
        <v> </v>
      </c>
      <c r="X24" s="73" t="str">
        <f t="shared" si="4"/>
        <v> </v>
      </c>
      <c r="Y24" s="73" t="str">
        <f t="shared" si="5"/>
        <v> </v>
      </c>
      <c r="Z24" s="74">
        <f t="shared" si="6"/>
        <v>364</v>
      </c>
      <c r="AA24" s="73" t="str">
        <f t="shared" si="7"/>
        <v> </v>
      </c>
      <c r="AB24" s="73" t="str">
        <f t="shared" si="8"/>
        <v> </v>
      </c>
      <c r="AC24" s="75" t="str">
        <f t="shared" si="9"/>
        <v> </v>
      </c>
      <c r="AD24" s="75" t="str">
        <f t="shared" si="10"/>
        <v> </v>
      </c>
      <c r="AE24" s="76"/>
      <c r="AF24" s="76"/>
      <c r="AG24" s="77"/>
      <c r="AH24" s="78">
        <f t="shared" si="11"/>
        <v>364</v>
      </c>
      <c r="AI24" s="82">
        <f t="shared" si="15"/>
        <v>15</v>
      </c>
      <c r="AJ24" s="88"/>
      <c r="AK24" s="88"/>
      <c r="AL24" s="89"/>
      <c r="AM24" s="89"/>
      <c r="AN24" s="88"/>
      <c r="AO24" s="88"/>
      <c r="AP24" s="88"/>
      <c r="AQ24" s="88"/>
      <c r="AR24" s="88"/>
      <c r="AS24" s="87">
        <f t="shared" si="12"/>
        <v>0</v>
      </c>
      <c r="AT24" s="88"/>
      <c r="AU24" s="88"/>
      <c r="AV24" s="90">
        <f t="shared" si="13"/>
        <v>0</v>
      </c>
      <c r="AW24" s="90">
        <f t="shared" si="14"/>
        <v>0</v>
      </c>
      <c r="AX24" s="88"/>
      <c r="AY24" s="88"/>
      <c r="AZ24" s="88"/>
    </row>
    <row r="25" spans="1:52" ht="19.5" customHeight="1">
      <c r="A25" s="66">
        <v>16</v>
      </c>
      <c r="B25" s="67" t="s">
        <v>113</v>
      </c>
      <c r="C25" s="67" t="s">
        <v>114</v>
      </c>
      <c r="D25" s="68" t="s">
        <v>105</v>
      </c>
      <c r="E25" s="69" t="s">
        <v>115</v>
      </c>
      <c r="F25" s="70" t="s">
        <v>63</v>
      </c>
      <c r="G25" s="70" t="s">
        <v>62</v>
      </c>
      <c r="H25" s="70" t="s">
        <v>75</v>
      </c>
      <c r="I25" s="71"/>
      <c r="J25" s="70"/>
      <c r="K25" s="70"/>
      <c r="L25" s="70"/>
      <c r="M25" s="70"/>
      <c r="N25" s="70"/>
      <c r="O25" s="72">
        <v>19.5</v>
      </c>
      <c r="P25" s="70" t="s">
        <v>63</v>
      </c>
      <c r="Q25" s="70"/>
      <c r="R25" s="70"/>
      <c r="S25" s="70"/>
      <c r="T25" s="73">
        <f t="shared" si="0"/>
      </c>
      <c r="U25" s="73">
        <f t="shared" si="1"/>
      </c>
      <c r="V25" s="73" t="str">
        <f t="shared" si="2"/>
        <v> </v>
      </c>
      <c r="W25" s="73" t="str">
        <f t="shared" si="3"/>
        <v> </v>
      </c>
      <c r="X25" s="73" t="str">
        <f t="shared" si="4"/>
        <v> </v>
      </c>
      <c r="Y25" s="73" t="str">
        <f t="shared" si="5"/>
        <v> </v>
      </c>
      <c r="Z25" s="74">
        <f t="shared" si="6"/>
        <v>390</v>
      </c>
      <c r="AA25" s="73">
        <f t="shared" si="7"/>
        <v>25</v>
      </c>
      <c r="AB25" s="73" t="str">
        <f t="shared" si="8"/>
        <v> </v>
      </c>
      <c r="AC25" s="75" t="str">
        <f t="shared" si="9"/>
        <v> </v>
      </c>
      <c r="AD25" s="75" t="str">
        <f t="shared" si="10"/>
        <v> </v>
      </c>
      <c r="AE25" s="76"/>
      <c r="AF25" s="76"/>
      <c r="AG25" s="77"/>
      <c r="AH25" s="78">
        <f t="shared" si="11"/>
        <v>415</v>
      </c>
      <c r="AI25" s="82">
        <f t="shared" si="15"/>
        <v>16</v>
      </c>
      <c r="AJ25" s="88"/>
      <c r="AK25" s="88"/>
      <c r="AL25" s="89"/>
      <c r="AM25" s="89"/>
      <c r="AN25" s="88"/>
      <c r="AO25" s="88"/>
      <c r="AP25" s="88"/>
      <c r="AQ25" s="88"/>
      <c r="AR25" s="88"/>
      <c r="AS25" s="87">
        <f t="shared" si="12"/>
        <v>0</v>
      </c>
      <c r="AT25" s="88"/>
      <c r="AU25" s="88"/>
      <c r="AV25" s="90">
        <f t="shared" si="13"/>
        <v>0</v>
      </c>
      <c r="AW25" s="90">
        <f t="shared" si="14"/>
        <v>0</v>
      </c>
      <c r="AX25" s="88"/>
      <c r="AY25" s="88"/>
      <c r="AZ25" s="88"/>
    </row>
    <row r="26" spans="1:52" ht="19.5" customHeight="1">
      <c r="A26" s="66">
        <v>17</v>
      </c>
      <c r="B26" s="67" t="s">
        <v>116</v>
      </c>
      <c r="C26" s="67" t="s">
        <v>73</v>
      </c>
      <c r="D26" s="68" t="s">
        <v>72</v>
      </c>
      <c r="E26" s="69" t="s">
        <v>117</v>
      </c>
      <c r="F26" s="70" t="s">
        <v>63</v>
      </c>
      <c r="G26" s="70" t="s">
        <v>62</v>
      </c>
      <c r="H26" s="70" t="s">
        <v>75</v>
      </c>
      <c r="I26" s="71"/>
      <c r="J26" s="70"/>
      <c r="K26" s="70"/>
      <c r="L26" s="70"/>
      <c r="M26" s="70"/>
      <c r="N26" s="70"/>
      <c r="O26" s="72">
        <v>15.54</v>
      </c>
      <c r="P26" s="70"/>
      <c r="Q26" s="70"/>
      <c r="R26" s="70"/>
      <c r="S26" s="70"/>
      <c r="T26" s="73">
        <f t="shared" si="0"/>
      </c>
      <c r="U26" s="73">
        <f t="shared" si="1"/>
      </c>
      <c r="V26" s="73" t="str">
        <f t="shared" si="2"/>
        <v> </v>
      </c>
      <c r="W26" s="73" t="str">
        <f t="shared" si="3"/>
        <v> </v>
      </c>
      <c r="X26" s="73" t="str">
        <f t="shared" si="4"/>
        <v> </v>
      </c>
      <c r="Y26" s="73" t="str">
        <f t="shared" si="5"/>
        <v> </v>
      </c>
      <c r="Z26" s="74">
        <f t="shared" si="6"/>
        <v>310.79999999999995</v>
      </c>
      <c r="AA26" s="73" t="str">
        <f t="shared" si="7"/>
        <v> </v>
      </c>
      <c r="AB26" s="73" t="str">
        <f t="shared" si="8"/>
        <v> </v>
      </c>
      <c r="AC26" s="75" t="str">
        <f t="shared" si="9"/>
        <v> </v>
      </c>
      <c r="AD26" s="75" t="str">
        <f t="shared" si="10"/>
        <v> </v>
      </c>
      <c r="AE26" s="76"/>
      <c r="AF26" s="76"/>
      <c r="AG26" s="77"/>
      <c r="AH26" s="78">
        <f t="shared" si="11"/>
        <v>310.79999999999995</v>
      </c>
      <c r="AI26" s="82">
        <f t="shared" si="15"/>
        <v>17</v>
      </c>
      <c r="AJ26" s="88"/>
      <c r="AK26" s="88"/>
      <c r="AL26" s="89"/>
      <c r="AM26" s="89"/>
      <c r="AN26" s="88"/>
      <c r="AO26" s="88"/>
      <c r="AP26" s="88"/>
      <c r="AQ26" s="88"/>
      <c r="AR26" s="88"/>
      <c r="AS26" s="87">
        <f t="shared" si="12"/>
        <v>0</v>
      </c>
      <c r="AT26" s="88"/>
      <c r="AU26" s="88"/>
      <c r="AV26" s="90">
        <f t="shared" si="13"/>
        <v>0</v>
      </c>
      <c r="AW26" s="90">
        <f t="shared" si="14"/>
        <v>0</v>
      </c>
      <c r="AX26" s="88"/>
      <c r="AY26" s="88"/>
      <c r="AZ26" s="88"/>
    </row>
    <row r="27" spans="1:52" ht="19.5" customHeight="1">
      <c r="A27" s="66">
        <v>18</v>
      </c>
      <c r="B27" s="67" t="s">
        <v>118</v>
      </c>
      <c r="C27" s="67" t="s">
        <v>83</v>
      </c>
      <c r="D27" s="68" t="s">
        <v>119</v>
      </c>
      <c r="E27" s="69" t="s">
        <v>120</v>
      </c>
      <c r="F27" s="70" t="s">
        <v>63</v>
      </c>
      <c r="G27" s="70" t="s">
        <v>62</v>
      </c>
      <c r="H27" s="70" t="s">
        <v>75</v>
      </c>
      <c r="I27" s="71"/>
      <c r="J27" s="70"/>
      <c r="K27" s="70"/>
      <c r="L27" s="70"/>
      <c r="M27" s="70"/>
      <c r="N27" s="70"/>
      <c r="O27" s="72">
        <v>12.1</v>
      </c>
      <c r="P27" s="70"/>
      <c r="Q27" s="70"/>
      <c r="R27" s="70"/>
      <c r="S27" s="70"/>
      <c r="T27" s="73">
        <f t="shared" si="0"/>
      </c>
      <c r="U27" s="73">
        <f t="shared" si="1"/>
      </c>
      <c r="V27" s="73" t="str">
        <f t="shared" si="2"/>
        <v> </v>
      </c>
      <c r="W27" s="73" t="str">
        <f t="shared" si="3"/>
        <v> </v>
      </c>
      <c r="X27" s="73" t="str">
        <f t="shared" si="4"/>
        <v> </v>
      </c>
      <c r="Y27" s="73" t="str">
        <f t="shared" si="5"/>
        <v> </v>
      </c>
      <c r="Z27" s="74">
        <f t="shared" si="6"/>
        <v>242</v>
      </c>
      <c r="AA27" s="73" t="str">
        <f t="shared" si="7"/>
        <v> </v>
      </c>
      <c r="AB27" s="73" t="str">
        <f t="shared" si="8"/>
        <v> </v>
      </c>
      <c r="AC27" s="75" t="str">
        <f t="shared" si="9"/>
        <v> </v>
      </c>
      <c r="AD27" s="75" t="str">
        <f t="shared" si="10"/>
        <v> </v>
      </c>
      <c r="AE27" s="76"/>
      <c r="AF27" s="76"/>
      <c r="AG27" s="77"/>
      <c r="AH27" s="78">
        <f t="shared" si="11"/>
        <v>242</v>
      </c>
      <c r="AI27" s="82">
        <f t="shared" si="15"/>
        <v>18</v>
      </c>
      <c r="AJ27" s="88"/>
      <c r="AK27" s="88"/>
      <c r="AL27" s="89"/>
      <c r="AM27" s="89"/>
      <c r="AN27" s="88"/>
      <c r="AO27" s="88"/>
      <c r="AP27" s="88"/>
      <c r="AQ27" s="88"/>
      <c r="AR27" s="88"/>
      <c r="AS27" s="87">
        <f t="shared" si="12"/>
        <v>0</v>
      </c>
      <c r="AT27" s="88"/>
      <c r="AU27" s="88"/>
      <c r="AV27" s="90">
        <f t="shared" si="13"/>
        <v>0</v>
      </c>
      <c r="AW27" s="90">
        <f t="shared" si="14"/>
        <v>0</v>
      </c>
      <c r="AX27" s="88"/>
      <c r="AY27" s="88"/>
      <c r="AZ27" s="88"/>
    </row>
    <row r="31" spans="24:27" ht="12.75">
      <c r="X31" s="84"/>
      <c r="Y31" s="84" t="s">
        <v>121</v>
      </c>
      <c r="Z31" s="84"/>
      <c r="AA31" s="85"/>
    </row>
    <row r="32" spans="24:27" ht="12.75">
      <c r="X32" s="86"/>
      <c r="Y32" s="86"/>
      <c r="Z32" s="86"/>
      <c r="AA32" s="85"/>
    </row>
    <row r="33" spans="24:27" ht="12.75">
      <c r="X33" s="84"/>
      <c r="Y33" s="84" t="s">
        <v>122</v>
      </c>
      <c r="Z33" s="84"/>
      <c r="AA33" s="85"/>
    </row>
  </sheetData>
  <mergeCells count="37">
    <mergeCell ref="AH7:AH9"/>
    <mergeCell ref="AI7:AI9"/>
    <mergeCell ref="T8:T9"/>
    <mergeCell ref="U8:U9"/>
    <mergeCell ref="V8:V9"/>
    <mergeCell ref="W8:W9"/>
    <mergeCell ref="X8:X9"/>
    <mergeCell ref="Y8:Y9"/>
    <mergeCell ref="Z8:Z9"/>
    <mergeCell ref="AA8:AA9"/>
    <mergeCell ref="T7:AD7"/>
    <mergeCell ref="AE7:AE9"/>
    <mergeCell ref="AF7:AF9"/>
    <mergeCell ref="AG7:AG9"/>
    <mergeCell ref="AB8:AB9"/>
    <mergeCell ref="AC8:AC9"/>
    <mergeCell ref="AD8:AD9"/>
    <mergeCell ref="I6:T6"/>
    <mergeCell ref="A7:A9"/>
    <mergeCell ref="B7:B9"/>
    <mergeCell ref="C7:C9"/>
    <mergeCell ref="D7:D9"/>
    <mergeCell ref="E7:E9"/>
    <mergeCell ref="F7:F9"/>
    <mergeCell ref="G7:G9"/>
    <mergeCell ref="H7:H9"/>
    <mergeCell ref="I7:S7"/>
    <mergeCell ref="V3:Y3"/>
    <mergeCell ref="B4:D4"/>
    <mergeCell ref="I4:T4"/>
    <mergeCell ref="B5:D5"/>
    <mergeCell ref="I5:T5"/>
    <mergeCell ref="F1:O1"/>
    <mergeCell ref="B2:D2"/>
    <mergeCell ref="I2:T2"/>
    <mergeCell ref="B3:D3"/>
    <mergeCell ref="I3:T3"/>
  </mergeCells>
  <dataValidations count="3">
    <dataValidation type="list" allowBlank="1" showInputMessage="1" showErrorMessage="1" sqref="H2:H6 H10:H27">
      <formula1>$AM$1:$AM$6</formula1>
    </dataValidation>
    <dataValidation type="list" allowBlank="1" showInputMessage="1" showErrorMessage="1" sqref="F2:G6 P10:P27 F10:G27 K10:M27 R10:S27">
      <formula1>$AL$1:$AL$2</formula1>
    </dataValidation>
    <dataValidation allowBlank="1" showInputMessage="1" showErrorMessage="1" sqref="H7"/>
  </dataValidations>
  <printOptions/>
  <pageMargins left="0.17" right="0.17" top="0.37" bottom="1" header="0.23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xatzidakis</dc:creator>
  <cp:keywords/>
  <dc:description/>
  <cp:lastModifiedBy>xatzidakis</cp:lastModifiedBy>
  <cp:lastPrinted>2022-11-11T11:34:35Z</cp:lastPrinted>
  <dcterms:created xsi:type="dcterms:W3CDTF">2022-11-11T11:18:15Z</dcterms:created>
  <dcterms:modified xsi:type="dcterms:W3CDTF">2022-11-11T11:34:45Z</dcterms:modified>
  <cp:category/>
  <cp:version/>
  <cp:contentType/>
  <cp:contentStatus/>
</cp:coreProperties>
</file>